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WEBSITE23\"/>
    </mc:Choice>
  </mc:AlternateContent>
  <xr:revisionPtr revIDLastSave="0" documentId="13_ncr:1_{CD2A6133-8291-4C4B-9F94-D29A6FE317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definedNames>
    <definedName name="_xlnm.Print_Area" localSheetId="0">'Table 1'!$A$125:$E$125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F14" i="1"/>
  <c r="F22" i="1"/>
  <c r="E24" i="1"/>
  <c r="E51" i="1"/>
  <c r="F51" i="1"/>
  <c r="E76" i="1"/>
  <c r="F76" i="1"/>
  <c r="F92" i="1"/>
  <c r="F102" i="1"/>
  <c r="F104" i="1" s="1"/>
  <c r="E119" i="1"/>
  <c r="G22" i="1"/>
  <c r="G102" i="1"/>
  <c r="G104" i="1" s="1"/>
  <c r="G14" i="1"/>
  <c r="G76" i="1"/>
  <c r="G92" i="1"/>
  <c r="G51" i="1"/>
  <c r="F24" i="1" l="1"/>
  <c r="F26" i="1" s="1"/>
  <c r="F109" i="1" s="1"/>
  <c r="E106" i="1"/>
  <c r="F115" i="1"/>
  <c r="F106" i="1"/>
  <c r="E26" i="1"/>
  <c r="G24" i="1"/>
  <c r="G26" i="1" s="1"/>
  <c r="G109" i="1" s="1"/>
  <c r="G106" i="1"/>
  <c r="G115" i="1"/>
  <c r="F119" i="1" l="1"/>
  <c r="G118" i="1"/>
</calcChain>
</file>

<file path=xl/sharedStrings.xml><?xml version="1.0" encoding="utf-8"?>
<sst xmlns="http://schemas.openxmlformats.org/spreadsheetml/2006/main" count="124" uniqueCount="110">
  <si>
    <r>
      <rPr>
        <b/>
        <sz val="12"/>
        <rFont val="Arial"/>
        <family val="2"/>
      </rPr>
      <t>Beginning Funds Available</t>
    </r>
  </si>
  <si>
    <r>
      <rPr>
        <b/>
        <sz val="12"/>
        <rFont val="Arial"/>
        <family val="2"/>
      </rPr>
      <t>Income</t>
    </r>
  </si>
  <si>
    <r>
      <rPr>
        <b/>
        <sz val="12"/>
        <rFont val="Arial"/>
        <family val="2"/>
      </rPr>
      <t>Operating Income</t>
    </r>
  </si>
  <si>
    <r>
      <rPr>
        <sz val="12"/>
        <rFont val="Arial"/>
        <family val="2"/>
      </rPr>
      <t>Tap Fees</t>
    </r>
  </si>
  <si>
    <r>
      <rPr>
        <sz val="12"/>
        <rFont val="Arial"/>
        <family val="2"/>
      </rPr>
      <t>Pit Installs</t>
    </r>
  </si>
  <si>
    <r>
      <rPr>
        <sz val="12"/>
        <rFont val="Arial"/>
        <family val="2"/>
      </rPr>
      <t>Total Water Bill income</t>
    </r>
  </si>
  <si>
    <r>
      <rPr>
        <sz val="12"/>
        <color rgb="FF333399"/>
        <rFont val="Arial"/>
        <family val="2"/>
      </rPr>
      <t xml:space="preserve">Base Rate X </t>
    </r>
    <r>
      <rPr>
        <sz val="12"/>
        <color rgb="FFFF0000"/>
        <rFont val="Arial"/>
        <family val="2"/>
      </rPr>
      <t xml:space="preserve">302 </t>
    </r>
    <r>
      <rPr>
        <sz val="12"/>
        <color rgb="FF333399"/>
        <rFont val="Arial"/>
        <family val="2"/>
      </rPr>
      <t>households (Operating Incom</t>
    </r>
  </si>
  <si>
    <r>
      <rPr>
        <sz val="12"/>
        <color rgb="FF333399"/>
        <rFont val="Arial"/>
        <family val="2"/>
      </rPr>
      <t>Water Charges (avg 2100)</t>
    </r>
  </si>
  <si>
    <r>
      <rPr>
        <sz val="12"/>
        <color rgb="FF333399"/>
        <rFont val="Arial"/>
        <family val="2"/>
      </rPr>
      <t>Usage fines, late &amp; disc chrgs, interest</t>
    </r>
  </si>
  <si>
    <r>
      <rPr>
        <sz val="12"/>
        <rFont val="Arial"/>
        <family val="2"/>
      </rPr>
      <t>System Improvment Fees*****</t>
    </r>
  </si>
  <si>
    <r>
      <rPr>
        <b/>
        <sz val="12"/>
        <rFont val="Arial"/>
        <family val="2"/>
      </rPr>
      <t>Total Operating Income</t>
    </r>
  </si>
  <si>
    <r>
      <rPr>
        <b/>
        <sz val="12"/>
        <rFont val="Arial"/>
        <family val="2"/>
      </rPr>
      <t>Non-Operating Income</t>
    </r>
  </si>
  <si>
    <r>
      <rPr>
        <sz val="12"/>
        <rFont val="Arial"/>
        <family val="2"/>
      </rPr>
      <t>Debt Service / Storage Tanks (property taxes)</t>
    </r>
  </si>
  <si>
    <r>
      <rPr>
        <sz val="12"/>
        <rFont val="Arial"/>
        <family val="2"/>
      </rPr>
      <t>Interest Income</t>
    </r>
  </si>
  <si>
    <r>
      <rPr>
        <sz val="12"/>
        <rFont val="Arial"/>
        <family val="2"/>
      </rPr>
      <t>SO Taxes (Auto)</t>
    </r>
  </si>
  <si>
    <r>
      <rPr>
        <sz val="12"/>
        <rFont val="Arial"/>
        <family val="2"/>
      </rPr>
      <t>Misc. (Customer Repairs)</t>
    </r>
  </si>
  <si>
    <r>
      <rPr>
        <b/>
        <sz val="12"/>
        <rFont val="Arial"/>
        <family val="2"/>
      </rPr>
      <t>Total Non-Operating Income</t>
    </r>
  </si>
  <si>
    <r>
      <rPr>
        <b/>
        <sz val="12"/>
        <rFont val="Arial"/>
        <family val="2"/>
      </rPr>
      <t>Total Income</t>
    </r>
  </si>
  <si>
    <r>
      <rPr>
        <b/>
        <sz val="12"/>
        <rFont val="Arial"/>
        <family val="2"/>
      </rPr>
      <t>Total Revenue and Beginning Funds Available</t>
    </r>
  </si>
  <si>
    <r>
      <rPr>
        <b/>
        <sz val="12"/>
        <rFont val="Arial"/>
        <family val="2"/>
      </rPr>
      <t>Expenses</t>
    </r>
  </si>
  <si>
    <r>
      <rPr>
        <b/>
        <sz val="12"/>
        <rFont val="Arial"/>
        <family val="2"/>
      </rPr>
      <t>Administrative Expenses</t>
    </r>
  </si>
  <si>
    <r>
      <rPr>
        <sz val="12"/>
        <rFont val="Arial"/>
        <family val="2"/>
      </rPr>
      <t>Bookkeeping</t>
    </r>
  </si>
  <si>
    <r>
      <rPr>
        <sz val="12"/>
        <rFont val="Arial"/>
        <family val="2"/>
      </rPr>
      <t>Advertising/Recruitment</t>
    </r>
  </si>
  <si>
    <r>
      <rPr>
        <sz val="12"/>
        <rFont val="Arial"/>
        <family val="2"/>
      </rPr>
      <t>Bond Agent Fee</t>
    </r>
  </si>
  <si>
    <r>
      <rPr>
        <sz val="12"/>
        <rFont val="Arial"/>
        <family val="2"/>
      </rPr>
      <t>Bank Charges</t>
    </r>
  </si>
  <si>
    <r>
      <rPr>
        <sz val="12"/>
        <rFont val="Arial"/>
        <family val="2"/>
      </rPr>
      <t>Board Compensation</t>
    </r>
  </si>
  <si>
    <r>
      <rPr>
        <sz val="12"/>
        <rFont val="Arial"/>
        <family val="2"/>
      </rPr>
      <t>Contract Labor</t>
    </r>
  </si>
  <si>
    <r>
      <rPr>
        <sz val="12"/>
        <rFont val="Arial"/>
        <family val="2"/>
      </rPr>
      <t>County treasurer's fee</t>
    </r>
  </si>
  <si>
    <r>
      <rPr>
        <sz val="12"/>
        <rFont val="Arial"/>
        <family val="2"/>
      </rPr>
      <t>Dues</t>
    </r>
  </si>
  <si>
    <r>
      <rPr>
        <sz val="12"/>
        <rFont val="Arial"/>
        <family val="2"/>
      </rPr>
      <t>Education/Training</t>
    </r>
  </si>
  <si>
    <r>
      <rPr>
        <sz val="12"/>
        <rFont val="Arial"/>
        <family val="2"/>
      </rPr>
      <t>Legal Fees</t>
    </r>
  </si>
  <si>
    <r>
      <rPr>
        <sz val="12"/>
        <rFont val="Arial"/>
        <family val="2"/>
      </rPr>
      <t>Attorney - Business (Hummel)</t>
    </r>
  </si>
  <si>
    <r>
      <rPr>
        <sz val="12"/>
        <rFont val="Arial"/>
        <family val="2"/>
      </rPr>
      <t>Attorney - Water (Sperling)</t>
    </r>
  </si>
  <si>
    <r>
      <rPr>
        <sz val="12"/>
        <rFont val="Arial"/>
        <family val="2"/>
      </rPr>
      <t>Miscellaneous (Equipment replacement, etc)</t>
    </r>
  </si>
  <si>
    <r>
      <rPr>
        <sz val="12"/>
        <rFont val="Arial"/>
        <family val="2"/>
      </rPr>
      <t>Office Supplies/Postage</t>
    </r>
  </si>
  <si>
    <r>
      <rPr>
        <sz val="12"/>
        <rFont val="Arial"/>
        <family val="2"/>
      </rPr>
      <t>Rent - Firehouse</t>
    </r>
  </si>
  <si>
    <r>
      <rPr>
        <sz val="12"/>
        <rFont val="Arial"/>
        <family val="2"/>
      </rPr>
      <t>Salary Expense</t>
    </r>
  </si>
  <si>
    <r>
      <rPr>
        <sz val="12"/>
        <rFont val="Arial"/>
        <family val="2"/>
      </rPr>
      <t>Taxes - Payroll</t>
    </r>
  </si>
  <si>
    <r>
      <rPr>
        <sz val="12"/>
        <rFont val="Arial"/>
        <family val="2"/>
      </rPr>
      <t>Telephone (Administration)</t>
    </r>
  </si>
  <si>
    <r>
      <rPr>
        <sz val="12"/>
        <rFont val="Arial"/>
        <family val="2"/>
      </rPr>
      <t>Travel:  Mileage &amp; Transp.</t>
    </r>
  </si>
  <si>
    <r>
      <rPr>
        <b/>
        <sz val="12"/>
        <rFont val="Arial"/>
        <family val="2"/>
      </rPr>
      <t>Total Administrative Exp.</t>
    </r>
  </si>
  <si>
    <r>
      <rPr>
        <b/>
        <sz val="12"/>
        <rFont val="Arial"/>
        <family val="2"/>
      </rPr>
      <t>Operating Expenses</t>
    </r>
  </si>
  <si>
    <r>
      <rPr>
        <sz val="12"/>
        <rFont val="Arial"/>
        <family val="2"/>
      </rPr>
      <t>Backhoe Repairs &amp; Maint.&amp; fuel</t>
    </r>
  </si>
  <si>
    <r>
      <rPr>
        <sz val="12"/>
        <rFont val="Arial"/>
        <family val="2"/>
      </rPr>
      <t>Contract labor</t>
    </r>
  </si>
  <si>
    <r>
      <rPr>
        <sz val="12"/>
        <rFont val="Arial"/>
        <family val="2"/>
      </rPr>
      <t>Dues  &amp; Training</t>
    </r>
  </si>
  <si>
    <r>
      <rPr>
        <sz val="12"/>
        <rFont val="Arial"/>
        <family val="2"/>
      </rPr>
      <t>Insurance - Liab./WorkComp/Health</t>
    </r>
  </si>
  <si>
    <r>
      <rPr>
        <sz val="12"/>
        <rFont val="Arial"/>
        <family val="2"/>
      </rPr>
      <t>Telephone &amp; Internet</t>
    </r>
  </si>
  <si>
    <r>
      <rPr>
        <sz val="12"/>
        <rFont val="Arial"/>
        <family val="2"/>
      </rPr>
      <t>Utilities:</t>
    </r>
  </si>
  <si>
    <r>
      <rPr>
        <sz val="12"/>
        <rFont val="Arial"/>
        <family val="2"/>
      </rPr>
      <t>Electricity</t>
    </r>
  </si>
  <si>
    <r>
      <rPr>
        <sz val="12"/>
        <rFont val="Arial"/>
        <family val="2"/>
      </rPr>
      <t>Propane</t>
    </r>
  </si>
  <si>
    <r>
      <rPr>
        <sz val="12"/>
        <rFont val="Arial"/>
        <family val="2"/>
      </rPr>
      <t>Waste Removal</t>
    </r>
  </si>
  <si>
    <r>
      <rPr>
        <sz val="12"/>
        <rFont val="Arial"/>
        <family val="2"/>
      </rPr>
      <t>Grounds maintenance</t>
    </r>
  </si>
  <si>
    <r>
      <rPr>
        <sz val="12"/>
        <rFont val="Arial"/>
        <family val="2"/>
      </rPr>
      <t>Vehicle Expenses</t>
    </r>
  </si>
  <si>
    <r>
      <rPr>
        <sz val="12"/>
        <rFont val="Arial"/>
        <family val="2"/>
      </rPr>
      <t>Gasoline/Fuel</t>
    </r>
  </si>
  <si>
    <r>
      <rPr>
        <sz val="12"/>
        <rFont val="Arial"/>
        <family val="2"/>
      </rPr>
      <t>License Fees</t>
    </r>
  </si>
  <si>
    <r>
      <rPr>
        <sz val="12"/>
        <rFont val="Arial"/>
        <family val="2"/>
      </rPr>
      <t>Repairs &amp; Maintenance</t>
    </r>
  </si>
  <si>
    <r>
      <rPr>
        <sz val="12"/>
        <rFont val="Arial"/>
        <family val="2"/>
      </rPr>
      <t>Water Supplies &amp; Chemicals</t>
    </r>
  </si>
  <si>
    <r>
      <rPr>
        <sz val="12"/>
        <rFont val="Arial"/>
        <family val="2"/>
      </rPr>
      <t>Water Storage (augmen.water)</t>
    </r>
  </si>
  <si>
    <r>
      <rPr>
        <sz val="12"/>
        <rFont val="Arial"/>
        <family val="2"/>
      </rPr>
      <t>Water Shares Rental</t>
    </r>
  </si>
  <si>
    <r>
      <rPr>
        <sz val="12"/>
        <rFont val="Arial"/>
        <family val="2"/>
      </rPr>
      <t>System Rep &amp; Maint.</t>
    </r>
  </si>
  <si>
    <r>
      <rPr>
        <sz val="12"/>
        <rFont val="Arial"/>
        <family val="2"/>
      </rPr>
      <t>Water Testing</t>
    </r>
  </si>
  <si>
    <r>
      <rPr>
        <b/>
        <sz val="12"/>
        <rFont val="Arial"/>
        <family val="2"/>
      </rPr>
      <t>Total Operating Expenses</t>
    </r>
  </si>
  <si>
    <r>
      <rPr>
        <b/>
        <sz val="12"/>
        <rFont val="Arial"/>
        <family val="2"/>
      </rPr>
      <t>NON-OPERATING EXPENSE</t>
    </r>
  </si>
  <si>
    <r>
      <rPr>
        <b/>
        <sz val="12"/>
        <rFont val="Arial"/>
        <family val="2"/>
      </rPr>
      <t>Capital Expenditures</t>
    </r>
  </si>
  <si>
    <r>
      <rPr>
        <sz val="12"/>
        <rFont val="Arial"/>
        <family val="2"/>
      </rPr>
      <t>CUPS RESERVE/Hauling</t>
    </r>
  </si>
  <si>
    <r>
      <rPr>
        <sz val="12"/>
        <rFont val="Arial"/>
        <family val="2"/>
      </rPr>
      <t>Survey (dam)</t>
    </r>
  </si>
  <si>
    <r>
      <rPr>
        <sz val="12"/>
        <rFont val="Arial"/>
        <family val="2"/>
      </rPr>
      <t>Aeration Project/dredging</t>
    </r>
  </si>
  <si>
    <r>
      <rPr>
        <sz val="12"/>
        <rFont val="Arial"/>
        <family val="2"/>
      </rPr>
      <t>Equipment Replacement Fund</t>
    </r>
  </si>
  <si>
    <r>
      <rPr>
        <sz val="12"/>
        <rFont val="Arial"/>
        <family val="2"/>
      </rPr>
      <t>System Improvements ( Filtration Project)</t>
    </r>
  </si>
  <si>
    <r>
      <rPr>
        <sz val="12"/>
        <rFont val="Arial"/>
        <family val="2"/>
      </rPr>
      <t>Tank maintenance &amp; Repair</t>
    </r>
  </si>
  <si>
    <r>
      <rPr>
        <sz val="12"/>
        <rFont val="Arial"/>
        <family val="2"/>
      </rPr>
      <t>PipeLine to low zone tank</t>
    </r>
  </si>
  <si>
    <r>
      <rPr>
        <sz val="12"/>
        <rFont val="Arial"/>
        <family val="2"/>
      </rPr>
      <t>System Rehabilitation Project (capital)</t>
    </r>
  </si>
  <si>
    <r>
      <rPr>
        <sz val="12"/>
        <rFont val="Arial"/>
        <family val="2"/>
      </rPr>
      <t>Grant $$ yet  to be received</t>
    </r>
  </si>
  <si>
    <r>
      <rPr>
        <b/>
        <sz val="12"/>
        <rFont val="Arial"/>
        <family val="2"/>
      </rPr>
      <t>Total Capital Expenditures</t>
    </r>
  </si>
  <si>
    <r>
      <rPr>
        <b/>
        <sz val="12"/>
        <rFont val="Arial"/>
        <family val="2"/>
      </rPr>
      <t>Other Non-Operating Exp.</t>
    </r>
  </si>
  <si>
    <r>
      <rPr>
        <sz val="12"/>
        <rFont val="Arial"/>
        <family val="2"/>
      </rPr>
      <t>Grant Expense</t>
    </r>
  </si>
  <si>
    <r>
      <rPr>
        <sz val="12"/>
        <rFont val="Arial"/>
        <family val="2"/>
      </rPr>
      <t>Bond Principal</t>
    </r>
  </si>
  <si>
    <r>
      <rPr>
        <sz val="12"/>
        <rFont val="Arial"/>
        <family val="2"/>
      </rPr>
      <t>Bond Interest</t>
    </r>
  </si>
  <si>
    <r>
      <rPr>
        <sz val="12"/>
        <rFont val="Arial"/>
        <family val="2"/>
      </rPr>
      <t>Debt Loan Srv WRPWA(Herman1)</t>
    </r>
  </si>
  <si>
    <r>
      <rPr>
        <sz val="12"/>
        <rFont val="Arial"/>
        <family val="2"/>
      </rPr>
      <t>Debt Loan Srv WRPWA(Herman2)</t>
    </r>
  </si>
  <si>
    <r>
      <rPr>
        <sz val="12"/>
        <rFont val="Arial"/>
        <family val="2"/>
      </rPr>
      <t>Debt Loan Service CWCB</t>
    </r>
  </si>
  <si>
    <r>
      <rPr>
        <b/>
        <sz val="12"/>
        <rFont val="Arial"/>
        <family val="2"/>
      </rPr>
      <t>Total Income and Beginning Funds</t>
    </r>
  </si>
  <si>
    <r>
      <rPr>
        <b/>
        <sz val="12"/>
        <rFont val="Arial"/>
        <family val="2"/>
      </rPr>
      <t>Reconciling Cash Items</t>
    </r>
  </si>
  <si>
    <r>
      <rPr>
        <b/>
        <sz val="12"/>
        <rFont val="Arial"/>
        <family val="2"/>
      </rPr>
      <t>EBITDA per financials</t>
    </r>
  </si>
  <si>
    <r>
      <rPr>
        <b/>
        <sz val="12"/>
        <rFont val="Arial"/>
        <family val="2"/>
      </rPr>
      <t>Depreciation and amortization</t>
    </r>
  </si>
  <si>
    <r>
      <rPr>
        <b/>
        <sz val="12"/>
        <rFont val="Arial"/>
        <family val="2"/>
      </rPr>
      <t>Transfers and interest income attributed to restricted funds</t>
    </r>
  </si>
  <si>
    <r>
      <rPr>
        <b/>
        <sz val="12"/>
        <rFont val="Arial"/>
        <family val="2"/>
      </rPr>
      <t>Accruals for year-end payroll expenses</t>
    </r>
  </si>
  <si>
    <r>
      <rPr>
        <b/>
        <sz val="12"/>
        <rFont val="Arial"/>
        <family val="2"/>
      </rPr>
      <t>Less Total Expenses and Expenditures</t>
    </r>
  </si>
  <si>
    <r>
      <rPr>
        <b/>
        <sz val="12"/>
        <rFont val="Arial"/>
        <family val="2"/>
      </rPr>
      <t>Net Increase (Decrease) in Unrestricted Funds</t>
    </r>
  </si>
  <si>
    <r>
      <rPr>
        <b/>
        <sz val="12"/>
        <rFont val="Arial"/>
        <family val="2"/>
      </rPr>
      <t>Funds Available End of Year</t>
    </r>
  </si>
  <si>
    <t>Actuals</t>
  </si>
  <si>
    <t>Adopted</t>
  </si>
  <si>
    <t>Total Non-Ops Expenses</t>
  </si>
  <si>
    <t>and Expenditures</t>
  </si>
  <si>
    <t>TOTAL EXPENSES</t>
  </si>
  <si>
    <t>Total Other Non-Op. Exp</t>
  </si>
  <si>
    <t>Debt Service / property taxes-reservoir</t>
  </si>
  <si>
    <t>`</t>
  </si>
  <si>
    <t>actuals</t>
  </si>
  <si>
    <t>??</t>
  </si>
  <si>
    <t>Pinewood Springs Water Budget 2022</t>
  </si>
  <si>
    <t>Page 2</t>
  </si>
  <si>
    <t>Page 3</t>
  </si>
  <si>
    <t>Page 4</t>
  </si>
  <si>
    <t>Page 5</t>
  </si>
  <si>
    <t>PAGE 1</t>
  </si>
  <si>
    <t>Auditor</t>
  </si>
  <si>
    <r>
      <t xml:space="preserve">     </t>
    </r>
    <r>
      <rPr>
        <b/>
        <sz val="12"/>
        <rFont val="Arial"/>
        <family val="2"/>
      </rPr>
      <t>Transfer from Savings</t>
    </r>
  </si>
  <si>
    <t>adopted 2022 budget of the Pinewood Springs Water District.</t>
  </si>
  <si>
    <t>I, Gabriele Benson, District Clerk, certify that the attached is a true and accurate copy of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</si>
</sst>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333399"/>
      <name val="Arial"/>
      <family val="2"/>
    </font>
    <font>
      <b/>
      <sz val="12"/>
      <color rgb="FF9933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sz val="10"/>
      <color rgb="FF000000"/>
      <name val="Verdana"/>
      <family val="2"/>
    </font>
    <font>
      <sz val="12"/>
      <name val="Verdana"/>
      <family val="2"/>
    </font>
    <font>
      <sz val="12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3" xfId="0" applyFont="1" applyBorder="1" applyAlignment="1">
      <alignment horizontal="left" vertical="top" wrapText="1" indent="4"/>
    </xf>
    <xf numFmtId="0" fontId="2" fillId="0" borderId="3" xfId="0" applyFont="1" applyBorder="1" applyAlignment="1">
      <alignment horizontal="left" vertical="top" wrapText="1" indent="1"/>
    </xf>
    <xf numFmtId="0" fontId="0" fillId="0" borderId="4" xfId="0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 indent="2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 indent="3"/>
    </xf>
    <xf numFmtId="0" fontId="0" fillId="0" borderId="6" xfId="0" applyBorder="1" applyAlignment="1">
      <alignment horizontal="left" wrapText="1"/>
    </xf>
    <xf numFmtId="0" fontId="3" fillId="0" borderId="4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6"/>
    </xf>
    <xf numFmtId="0" fontId="3" fillId="0" borderId="3" xfId="0" applyFont="1" applyBorder="1" applyAlignment="1">
      <alignment horizontal="left" vertical="top" wrapText="1" indent="4"/>
    </xf>
    <xf numFmtId="3" fontId="1" fillId="0" borderId="8" xfId="0" applyNumberFormat="1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3" fontId="4" fillId="0" borderId="0" xfId="0" applyNumberFormat="1" applyFont="1" applyAlignment="1">
      <alignment horizontal="center" vertical="top"/>
    </xf>
    <xf numFmtId="0" fontId="7" fillId="0" borderId="3" xfId="0" applyFont="1" applyBorder="1" applyAlignment="1">
      <alignment horizontal="left" vertical="top" wrapText="1" indent="2"/>
    </xf>
    <xf numFmtId="0" fontId="7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2" fillId="0" borderId="0" xfId="0" applyFont="1" applyAlignment="1">
      <alignment horizontal="left" vertical="top"/>
    </xf>
    <xf numFmtId="9" fontId="12" fillId="0" borderId="0" xfId="0" applyNumberFormat="1" applyFont="1" applyAlignment="1">
      <alignment horizontal="left" vertical="top"/>
    </xf>
    <xf numFmtId="0" fontId="11" fillId="0" borderId="6" xfId="0" applyFont="1" applyBorder="1" applyAlignment="1">
      <alignment horizontal="left" wrapText="1"/>
    </xf>
    <xf numFmtId="3" fontId="10" fillId="0" borderId="8" xfId="0" applyNumberFormat="1" applyFont="1" applyBorder="1" applyAlignment="1">
      <alignment horizontal="center" vertical="top"/>
    </xf>
    <xf numFmtId="3" fontId="10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 wrapText="1" indent="1"/>
    </xf>
    <xf numFmtId="0" fontId="2" fillId="0" borderId="5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3"/>
    </xf>
    <xf numFmtId="0" fontId="3" fillId="0" borderId="5" xfId="0" applyFont="1" applyBorder="1" applyAlignment="1">
      <alignment horizontal="left" vertical="top" wrapText="1" indent="3"/>
    </xf>
    <xf numFmtId="0" fontId="3" fillId="0" borderId="1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2"/>
    </xf>
    <xf numFmtId="0" fontId="10" fillId="0" borderId="8" xfId="0" applyFont="1" applyBorder="1" applyAlignment="1">
      <alignment horizontal="center" vertical="top"/>
    </xf>
    <xf numFmtId="0" fontId="0" fillId="0" borderId="1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1" fillId="0" borderId="9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2" fillId="2" borderId="0" xfId="0" applyFont="1" applyFill="1" applyAlignment="1">
      <alignment horizontal="left" vertical="top" wrapText="1" indent="1"/>
    </xf>
    <xf numFmtId="0" fontId="0" fillId="2" borderId="0" xfId="0" applyFill="1" applyAlignment="1">
      <alignment horizontal="left" wrapText="1"/>
    </xf>
    <xf numFmtId="0" fontId="3" fillId="2" borderId="0" xfId="0" applyFont="1" applyFill="1" applyAlignment="1">
      <alignment horizontal="left" vertical="top" wrapText="1" indent="2"/>
    </xf>
    <xf numFmtId="0" fontId="8" fillId="2" borderId="0" xfId="0" applyFont="1" applyFill="1" applyAlignment="1">
      <alignment horizontal="left" vertical="top" wrapText="1" indent="2"/>
    </xf>
    <xf numFmtId="0" fontId="0" fillId="2" borderId="7" xfId="0" applyFill="1" applyBorder="1" applyAlignment="1">
      <alignment horizontal="left" wrapText="1"/>
    </xf>
    <xf numFmtId="0" fontId="7" fillId="2" borderId="0" xfId="0" applyFont="1" applyFill="1" applyAlignment="1">
      <alignment horizontal="left" vertical="top" wrapText="1" indent="4"/>
    </xf>
    <xf numFmtId="0" fontId="0" fillId="0" borderId="17" xfId="0" applyBorder="1" applyAlignment="1">
      <alignment horizontal="left" wrapText="1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3" fontId="10" fillId="0" borderId="20" xfId="0" applyNumberFormat="1" applyFont="1" applyBorder="1" applyAlignment="1">
      <alignment horizontal="center" vertical="top"/>
    </xf>
    <xf numFmtId="3" fontId="10" fillId="0" borderId="21" xfId="0" applyNumberFormat="1" applyFont="1" applyBorder="1" applyAlignment="1">
      <alignment horizontal="center" vertical="top"/>
    </xf>
    <xf numFmtId="3" fontId="10" fillId="0" borderId="18" xfId="0" applyNumberFormat="1" applyFont="1" applyBorder="1" applyAlignment="1">
      <alignment horizontal="center" vertical="top"/>
    </xf>
    <xf numFmtId="3" fontId="11" fillId="0" borderId="18" xfId="0" applyNumberFormat="1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3" fontId="4" fillId="0" borderId="18" xfId="0" applyNumberFormat="1" applyFont="1" applyBorder="1" applyAlignment="1">
      <alignment horizontal="center" vertical="top"/>
    </xf>
    <xf numFmtId="3" fontId="11" fillId="0" borderId="19" xfId="0" applyNumberFormat="1" applyFon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1" fontId="10" fillId="0" borderId="8" xfId="0" applyNumberFormat="1" applyFont="1" applyBorder="1" applyAlignment="1">
      <alignment horizontal="center" vertical="top"/>
    </xf>
    <xf numFmtId="14" fontId="10" fillId="0" borderId="8" xfId="0" applyNumberFormat="1" applyFont="1" applyBorder="1" applyAlignment="1">
      <alignment horizontal="center" vertical="top"/>
    </xf>
    <xf numFmtId="3" fontId="13" fillId="0" borderId="8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vertical="top" wrapText="1"/>
    </xf>
    <xf numFmtId="0" fontId="14" fillId="0" borderId="11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14" fillId="0" borderId="1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66"/>
      <color rgb="FFFFFF66"/>
      <color rgb="FFFF5050"/>
      <color rgb="FFD10527"/>
      <color rgb="FFDE0000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"/>
  <cols>
    <col min="1" max="1" width="3.33203125" customWidth="1"/>
    <col min="2" max="2" width="40.5" customWidth="1"/>
    <col min="3" max="3" width="2.1640625" customWidth="1"/>
    <col min="4" max="4" width="4.6640625" customWidth="1"/>
    <col min="5" max="5" width="17.6640625" style="18" customWidth="1"/>
    <col min="6" max="6" width="17.6640625" style="26" customWidth="1"/>
    <col min="7" max="7" width="18.5" style="27" customWidth="1"/>
    <col min="9" max="9" width="28.83203125" customWidth="1"/>
  </cols>
  <sheetData>
    <row r="1" spans="1:9" ht="17.25" customHeight="1" x14ac:dyDescent="0.2">
      <c r="A1" s="1"/>
      <c r="B1" s="65" t="s">
        <v>100</v>
      </c>
      <c r="C1" s="2"/>
      <c r="D1" s="1"/>
      <c r="E1" s="21">
        <v>2020</v>
      </c>
      <c r="F1" s="60">
        <v>2021</v>
      </c>
      <c r="G1" s="49">
        <v>2022</v>
      </c>
      <c r="H1" s="22"/>
      <c r="I1" s="22"/>
    </row>
    <row r="2" spans="1:9" ht="19.5" customHeight="1" thickBot="1" x14ac:dyDescent="0.25">
      <c r="A2" s="1"/>
      <c r="B2" s="65"/>
      <c r="C2" s="2"/>
      <c r="D2" s="1"/>
      <c r="E2" s="15" t="s">
        <v>90</v>
      </c>
      <c r="F2" s="25" t="s">
        <v>90</v>
      </c>
      <c r="G2" s="50" t="s">
        <v>91</v>
      </c>
      <c r="H2" s="22"/>
      <c r="I2" s="22"/>
    </row>
    <row r="3" spans="1:9" ht="15.75" customHeight="1" thickBot="1" x14ac:dyDescent="0.25">
      <c r="A3" s="3"/>
      <c r="B3" s="40" t="s">
        <v>105</v>
      </c>
      <c r="C3" s="3"/>
      <c r="D3" s="1"/>
      <c r="E3" s="16"/>
      <c r="F3" s="61"/>
      <c r="G3" s="51"/>
      <c r="H3" s="22"/>
      <c r="I3" s="22"/>
    </row>
    <row r="4" spans="1:9" ht="17.25" customHeight="1" thickBot="1" x14ac:dyDescent="0.25">
      <c r="A4" s="3"/>
      <c r="B4" s="7" t="s">
        <v>0</v>
      </c>
      <c r="C4" s="3"/>
      <c r="D4" s="1"/>
      <c r="E4" s="16">
        <v>29064</v>
      </c>
      <c r="F4" s="25">
        <v>79806</v>
      </c>
      <c r="G4" s="51">
        <v>62115</v>
      </c>
      <c r="H4" s="22"/>
      <c r="I4" s="22"/>
    </row>
    <row r="5" spans="1:9" ht="17.25" customHeight="1" x14ac:dyDescent="0.2">
      <c r="A5" s="3"/>
      <c r="B5" s="7" t="s">
        <v>1</v>
      </c>
      <c r="C5" s="3"/>
      <c r="D5" s="1"/>
      <c r="E5" s="16"/>
      <c r="F5" s="25"/>
      <c r="G5" s="52"/>
      <c r="H5" s="22"/>
      <c r="I5" s="22"/>
    </row>
    <row r="6" spans="1:9" ht="16.899999999999999" customHeight="1" x14ac:dyDescent="0.2">
      <c r="A6" s="3"/>
      <c r="B6" s="5" t="s">
        <v>2</v>
      </c>
      <c r="C6" s="3"/>
      <c r="D6" s="1"/>
      <c r="E6" s="16"/>
      <c r="F6" s="25"/>
      <c r="G6" s="53"/>
      <c r="H6" s="22"/>
      <c r="I6" s="22"/>
    </row>
    <row r="7" spans="1:9" ht="16.899999999999999" customHeight="1" x14ac:dyDescent="0.2">
      <c r="A7" s="3"/>
      <c r="B7" s="8" t="s">
        <v>3</v>
      </c>
      <c r="C7" s="3"/>
      <c r="D7" s="1"/>
      <c r="E7" s="16">
        <v>0</v>
      </c>
      <c r="F7" s="25">
        <v>45831</v>
      </c>
      <c r="G7" s="53">
        <v>0</v>
      </c>
      <c r="H7" s="22"/>
      <c r="I7" s="22"/>
    </row>
    <row r="8" spans="1:9" ht="16.899999999999999" customHeight="1" x14ac:dyDescent="0.2">
      <c r="A8" s="3"/>
      <c r="B8" s="8" t="s">
        <v>4</v>
      </c>
      <c r="C8" s="3"/>
      <c r="D8" s="1"/>
      <c r="E8" s="16">
        <v>0</v>
      </c>
      <c r="F8" s="25">
        <v>0</v>
      </c>
      <c r="G8" s="53">
        <v>0</v>
      </c>
      <c r="H8" s="22"/>
      <c r="I8" s="22"/>
    </row>
    <row r="9" spans="1:9" ht="17.25" customHeight="1" x14ac:dyDescent="0.2">
      <c r="A9" s="3"/>
      <c r="B9" s="9" t="s">
        <v>5</v>
      </c>
      <c r="C9" s="3"/>
      <c r="D9" s="1"/>
      <c r="E9" s="16"/>
      <c r="F9" s="25"/>
      <c r="G9" s="53"/>
      <c r="H9" s="23"/>
      <c r="I9" s="22"/>
    </row>
    <row r="10" spans="1:9" ht="17.25" customHeight="1" x14ac:dyDescent="0.2">
      <c r="A10" s="3"/>
      <c r="B10" s="30" t="s">
        <v>6</v>
      </c>
      <c r="C10" s="31"/>
      <c r="D10" s="31"/>
      <c r="E10" s="16">
        <v>210714</v>
      </c>
      <c r="F10" s="25">
        <v>198016</v>
      </c>
      <c r="G10" s="53">
        <v>224688</v>
      </c>
      <c r="H10" s="22"/>
      <c r="I10" s="22"/>
    </row>
    <row r="11" spans="1:9" ht="17.25" customHeight="1" x14ac:dyDescent="0.2">
      <c r="A11" s="3"/>
      <c r="B11" s="10" t="s">
        <v>7</v>
      </c>
      <c r="C11" s="3"/>
      <c r="D11" s="1"/>
      <c r="E11" s="16">
        <v>57021</v>
      </c>
      <c r="F11" s="25">
        <v>52447</v>
      </c>
      <c r="G11" s="53">
        <v>57078</v>
      </c>
      <c r="H11" s="22"/>
      <c r="I11" s="22"/>
    </row>
    <row r="12" spans="1:9" ht="17.25" customHeight="1" x14ac:dyDescent="0.2">
      <c r="A12" s="3"/>
      <c r="B12" s="10" t="s">
        <v>8</v>
      </c>
      <c r="C12" s="3"/>
      <c r="D12" s="1"/>
      <c r="E12" s="16">
        <v>1807</v>
      </c>
      <c r="F12" s="25">
        <v>2196</v>
      </c>
      <c r="G12" s="53">
        <v>2000</v>
      </c>
      <c r="H12" s="22"/>
      <c r="I12" s="22"/>
    </row>
    <row r="13" spans="1:9" ht="17.25" customHeight="1" x14ac:dyDescent="0.2">
      <c r="A13" s="3"/>
      <c r="B13" s="8" t="s">
        <v>9</v>
      </c>
      <c r="C13" s="3"/>
      <c r="D13" s="1"/>
      <c r="E13" s="16">
        <v>99522</v>
      </c>
      <c r="F13" s="25">
        <v>94848</v>
      </c>
      <c r="G13" s="53">
        <v>112344</v>
      </c>
      <c r="H13" s="22"/>
      <c r="I13" s="22"/>
    </row>
    <row r="14" spans="1:9" ht="19.5" customHeight="1" x14ac:dyDescent="0.2">
      <c r="A14" s="3"/>
      <c r="B14" s="4" t="s">
        <v>10</v>
      </c>
      <c r="C14" s="3"/>
      <c r="D14" s="1"/>
      <c r="E14" s="16">
        <f>SUM(E10:E13)</f>
        <v>369064</v>
      </c>
      <c r="F14" s="25">
        <f>SUM(F7:F13)</f>
        <v>393338</v>
      </c>
      <c r="G14" s="53">
        <f>SUM(G10:G13)</f>
        <v>396110</v>
      </c>
      <c r="H14" s="22"/>
      <c r="I14" s="22"/>
    </row>
    <row r="15" spans="1:9" ht="14.45" customHeight="1" x14ac:dyDescent="0.2">
      <c r="A15" s="3"/>
      <c r="B15" s="11"/>
      <c r="C15" s="11"/>
      <c r="D15" s="35"/>
      <c r="E15" s="16"/>
      <c r="F15" s="25"/>
      <c r="G15" s="53"/>
      <c r="H15" s="22"/>
      <c r="I15" s="22"/>
    </row>
    <row r="16" spans="1:9" ht="17.25" customHeight="1" x14ac:dyDescent="0.2">
      <c r="A16" s="1"/>
      <c r="B16" s="42" t="s">
        <v>11</v>
      </c>
      <c r="C16" s="43"/>
      <c r="D16" s="43"/>
      <c r="E16" s="16"/>
      <c r="F16" s="25"/>
      <c r="G16" s="53"/>
      <c r="H16" s="22"/>
      <c r="I16" s="22"/>
    </row>
    <row r="17" spans="1:9" ht="17.25" customHeight="1" x14ac:dyDescent="0.2">
      <c r="A17" s="1"/>
      <c r="B17" s="44" t="s">
        <v>12</v>
      </c>
      <c r="C17" s="44"/>
      <c r="D17" s="43"/>
      <c r="E17" s="16"/>
      <c r="F17" s="25"/>
      <c r="G17" s="53"/>
      <c r="H17" s="22"/>
      <c r="I17" s="22"/>
    </row>
    <row r="18" spans="1:9" ht="17.25" customHeight="1" x14ac:dyDescent="0.2">
      <c r="A18" s="1"/>
      <c r="B18" s="45" t="s">
        <v>96</v>
      </c>
      <c r="C18" s="43"/>
      <c r="D18" s="43"/>
      <c r="E18" s="16">
        <v>223845</v>
      </c>
      <c r="F18" s="25">
        <v>223845</v>
      </c>
      <c r="G18" s="53">
        <v>223845</v>
      </c>
      <c r="H18" s="22"/>
      <c r="I18" s="22"/>
    </row>
    <row r="19" spans="1:9" ht="17.25" customHeight="1" x14ac:dyDescent="0.2">
      <c r="A19" s="3"/>
      <c r="B19" s="12" t="s">
        <v>13</v>
      </c>
      <c r="C19" s="6"/>
      <c r="D19" s="48"/>
      <c r="E19" s="16">
        <v>4626</v>
      </c>
      <c r="F19" s="25">
        <v>489</v>
      </c>
      <c r="G19" s="53">
        <v>1000</v>
      </c>
      <c r="H19" s="22"/>
      <c r="I19" s="22"/>
    </row>
    <row r="20" spans="1:9" ht="17.25" customHeight="1" x14ac:dyDescent="0.2">
      <c r="A20" s="3"/>
      <c r="B20" s="8" t="s">
        <v>14</v>
      </c>
      <c r="C20" s="3"/>
      <c r="D20" s="1"/>
      <c r="E20" s="16">
        <v>20778</v>
      </c>
      <c r="F20" s="25">
        <v>16368</v>
      </c>
      <c r="G20" s="53">
        <v>12000</v>
      </c>
      <c r="H20" s="22"/>
      <c r="I20" s="22"/>
    </row>
    <row r="21" spans="1:9" ht="17.25" customHeight="1" x14ac:dyDescent="0.2">
      <c r="A21" s="3"/>
      <c r="B21" s="8" t="s">
        <v>15</v>
      </c>
      <c r="C21" s="3"/>
      <c r="D21" s="1"/>
      <c r="E21" s="16"/>
      <c r="F21" s="25"/>
      <c r="G21" s="53"/>
      <c r="H21" s="22"/>
      <c r="I21" s="22"/>
    </row>
    <row r="22" spans="1:9" ht="19.5" customHeight="1" x14ac:dyDescent="0.2">
      <c r="A22" s="3"/>
      <c r="B22" s="4" t="s">
        <v>16</v>
      </c>
      <c r="C22" s="3"/>
      <c r="D22" s="1"/>
      <c r="E22" s="16"/>
      <c r="F22" s="25">
        <f>SUM(F18:F21)</f>
        <v>240702</v>
      </c>
      <c r="G22" s="53">
        <f>SUM(G18:G21)</f>
        <v>236845</v>
      </c>
      <c r="H22" s="22"/>
      <c r="I22" s="22"/>
    </row>
    <row r="23" spans="1:9" ht="19.5" customHeight="1" x14ac:dyDescent="0.2">
      <c r="A23" s="3"/>
      <c r="B23" s="17" t="s">
        <v>107</v>
      </c>
      <c r="C23" s="3"/>
      <c r="D23" s="1"/>
      <c r="E23" s="16"/>
      <c r="F23" s="25">
        <v>133260</v>
      </c>
      <c r="G23" s="53"/>
      <c r="H23" s="22"/>
      <c r="I23" s="22"/>
    </row>
    <row r="24" spans="1:9" ht="17.25" customHeight="1" x14ac:dyDescent="0.2">
      <c r="A24" s="3"/>
      <c r="B24" s="13" t="s">
        <v>17</v>
      </c>
      <c r="C24" s="3"/>
      <c r="D24" s="1"/>
      <c r="E24" s="16">
        <f>SUM(E18:E20)</f>
        <v>249249</v>
      </c>
      <c r="F24" s="25">
        <f>SUM(F14+F22+F23)</f>
        <v>767300</v>
      </c>
      <c r="G24" s="53">
        <f>SUM(G14+G22)</f>
        <v>632955</v>
      </c>
      <c r="H24" s="22"/>
      <c r="I24" s="22"/>
    </row>
    <row r="25" spans="1:9" ht="15.75" customHeight="1" x14ac:dyDescent="0.2">
      <c r="A25" s="3"/>
      <c r="B25" s="11"/>
      <c r="C25" s="11"/>
      <c r="D25" s="35"/>
      <c r="E25" s="16"/>
      <c r="F25" s="25"/>
      <c r="G25" s="53"/>
      <c r="H25" s="22"/>
      <c r="I25" s="22"/>
    </row>
    <row r="26" spans="1:9" ht="17.25" customHeight="1" x14ac:dyDescent="0.2">
      <c r="A26" s="1"/>
      <c r="B26" s="66" t="s">
        <v>18</v>
      </c>
      <c r="C26" s="66"/>
      <c r="D26" s="66"/>
      <c r="E26" s="16">
        <f>E24+E14+E4</f>
        <v>647377</v>
      </c>
      <c r="F26" s="25">
        <f>F24+F4</f>
        <v>847106</v>
      </c>
      <c r="G26" s="53">
        <f>G24+G4</f>
        <v>695070</v>
      </c>
      <c r="H26" s="22"/>
      <c r="I26" s="22"/>
    </row>
    <row r="27" spans="1:9" ht="15.75" customHeight="1" x14ac:dyDescent="0.2">
      <c r="A27" s="3"/>
      <c r="B27" s="6"/>
      <c r="C27" s="6"/>
      <c r="D27" s="48"/>
      <c r="E27" s="16"/>
      <c r="F27" s="25"/>
      <c r="G27" s="54"/>
      <c r="H27" s="22"/>
      <c r="I27" s="22"/>
    </row>
    <row r="28" spans="1:9" ht="17.25" customHeight="1" x14ac:dyDescent="0.2">
      <c r="A28" s="3"/>
      <c r="B28" s="41" t="s">
        <v>101</v>
      </c>
      <c r="C28" s="3"/>
      <c r="D28" s="1"/>
      <c r="E28" s="21">
        <v>2020</v>
      </c>
      <c r="F28" s="34">
        <v>2021</v>
      </c>
      <c r="G28" s="49">
        <v>2022</v>
      </c>
      <c r="H28" s="22"/>
      <c r="I28" s="22"/>
    </row>
    <row r="29" spans="1:9" ht="17.25" customHeight="1" x14ac:dyDescent="0.2">
      <c r="A29" s="3"/>
      <c r="B29" s="7" t="s">
        <v>19</v>
      </c>
      <c r="C29" s="3"/>
      <c r="D29" s="1"/>
      <c r="E29" s="15" t="s">
        <v>90</v>
      </c>
      <c r="F29" s="25" t="s">
        <v>90</v>
      </c>
      <c r="G29" s="50" t="s">
        <v>91</v>
      </c>
      <c r="H29" s="22"/>
      <c r="I29" s="22"/>
    </row>
    <row r="30" spans="1:9" ht="17.25" customHeight="1" x14ac:dyDescent="0.2">
      <c r="A30" s="3"/>
      <c r="B30" s="5" t="s">
        <v>20</v>
      </c>
      <c r="C30" s="3"/>
      <c r="D30" s="1"/>
      <c r="E30" s="16"/>
      <c r="F30" s="25"/>
      <c r="G30" s="54"/>
      <c r="H30" s="22"/>
      <c r="I30" s="22"/>
    </row>
    <row r="31" spans="1:9" ht="17.25" customHeight="1" x14ac:dyDescent="0.2">
      <c r="A31" s="3"/>
      <c r="B31" s="8" t="s">
        <v>106</v>
      </c>
      <c r="C31" s="3"/>
      <c r="D31" s="1"/>
      <c r="E31" s="16">
        <v>14000</v>
      </c>
      <c r="F31" s="25">
        <v>14000</v>
      </c>
      <c r="G31" s="53">
        <v>15000</v>
      </c>
      <c r="H31" s="22"/>
      <c r="I31" s="22"/>
    </row>
    <row r="32" spans="1:9" ht="17.25" customHeight="1" x14ac:dyDescent="0.2">
      <c r="A32" s="3"/>
      <c r="B32" s="14" t="s">
        <v>21</v>
      </c>
      <c r="C32" s="3"/>
      <c r="D32" s="1"/>
      <c r="E32" s="16">
        <v>875</v>
      </c>
      <c r="F32" s="25">
        <v>375</v>
      </c>
      <c r="G32" s="53">
        <v>1200</v>
      </c>
      <c r="H32" s="22"/>
      <c r="I32" s="22"/>
    </row>
    <row r="33" spans="1:9" ht="17.25" customHeight="1" x14ac:dyDescent="0.2">
      <c r="A33" s="3"/>
      <c r="B33" s="8" t="s">
        <v>22</v>
      </c>
      <c r="C33" s="3"/>
      <c r="D33" s="1"/>
      <c r="E33" s="16">
        <v>67</v>
      </c>
      <c r="F33" s="25">
        <v>182</v>
      </c>
      <c r="G33" s="53">
        <v>200</v>
      </c>
      <c r="H33" s="22"/>
      <c r="I33" s="22"/>
    </row>
    <row r="34" spans="1:9" ht="17.25" customHeight="1" x14ac:dyDescent="0.2">
      <c r="A34" s="3"/>
      <c r="B34" s="8" t="s">
        <v>23</v>
      </c>
      <c r="C34" s="3"/>
      <c r="D34" s="1"/>
      <c r="E34" s="16">
        <v>0</v>
      </c>
      <c r="F34" s="25">
        <v>0</v>
      </c>
      <c r="G34" s="53">
        <v>0</v>
      </c>
      <c r="H34" s="22"/>
      <c r="I34" s="22"/>
    </row>
    <row r="35" spans="1:9" ht="17.25" customHeight="1" x14ac:dyDescent="0.2">
      <c r="A35" s="3"/>
      <c r="B35" s="8" t="s">
        <v>24</v>
      </c>
      <c r="C35" s="3"/>
      <c r="D35" s="1"/>
      <c r="E35" s="16">
        <v>225</v>
      </c>
      <c r="F35" s="25">
        <v>200</v>
      </c>
      <c r="G35" s="53">
        <v>200</v>
      </c>
      <c r="H35" s="22" t="s">
        <v>97</v>
      </c>
      <c r="I35" s="22"/>
    </row>
    <row r="36" spans="1:9" ht="17.25" customHeight="1" x14ac:dyDescent="0.2">
      <c r="A36" s="3"/>
      <c r="B36" s="8" t="s">
        <v>25</v>
      </c>
      <c r="C36" s="3"/>
      <c r="D36" s="1"/>
      <c r="E36" s="16">
        <v>5000</v>
      </c>
      <c r="F36" s="25">
        <v>5200</v>
      </c>
      <c r="G36" s="53">
        <v>8500</v>
      </c>
      <c r="H36" s="22"/>
      <c r="I36" s="22"/>
    </row>
    <row r="37" spans="1:9" ht="17.25" customHeight="1" x14ac:dyDescent="0.2">
      <c r="A37" s="3"/>
      <c r="B37" s="8" t="s">
        <v>26</v>
      </c>
      <c r="C37" s="3"/>
      <c r="D37" s="1"/>
      <c r="E37" s="16">
        <v>2600</v>
      </c>
      <c r="F37" s="25">
        <v>3070</v>
      </c>
      <c r="G37" s="53">
        <v>3000</v>
      </c>
      <c r="H37" s="22"/>
      <c r="I37" s="22"/>
    </row>
    <row r="38" spans="1:9" ht="17.25" customHeight="1" x14ac:dyDescent="0.2">
      <c r="A38" s="3"/>
      <c r="B38" s="8" t="s">
        <v>27</v>
      </c>
      <c r="C38" s="3"/>
      <c r="D38" s="1"/>
      <c r="E38" s="16">
        <v>4565</v>
      </c>
      <c r="F38" s="25">
        <v>4560</v>
      </c>
      <c r="G38" s="53">
        <v>5000</v>
      </c>
      <c r="H38" s="22"/>
      <c r="I38" s="22"/>
    </row>
    <row r="39" spans="1:9" ht="17.25" customHeight="1" x14ac:dyDescent="0.2">
      <c r="A39" s="3"/>
      <c r="B39" s="8" t="s">
        <v>28</v>
      </c>
      <c r="C39" s="3"/>
      <c r="D39" s="1"/>
      <c r="E39" s="16">
        <v>3803</v>
      </c>
      <c r="F39" s="25">
        <v>3573</v>
      </c>
      <c r="G39" s="53">
        <v>4000</v>
      </c>
      <c r="H39" s="22"/>
      <c r="I39" s="22"/>
    </row>
    <row r="40" spans="1:9" ht="17.25" customHeight="1" x14ac:dyDescent="0.2">
      <c r="A40" s="3"/>
      <c r="B40" s="8" t="s">
        <v>29</v>
      </c>
      <c r="C40" s="3"/>
      <c r="D40" s="1"/>
      <c r="E40" s="16">
        <v>1713</v>
      </c>
      <c r="F40" s="25">
        <v>1230</v>
      </c>
      <c r="G40" s="53">
        <v>2000</v>
      </c>
      <c r="H40" s="22"/>
      <c r="I40" s="22"/>
    </row>
    <row r="41" spans="1:9" ht="17.25" customHeight="1" x14ac:dyDescent="0.2">
      <c r="A41" s="3"/>
      <c r="B41" s="8" t="s">
        <v>30</v>
      </c>
      <c r="C41" s="3"/>
      <c r="D41" s="1"/>
      <c r="E41" s="16"/>
      <c r="F41" s="25"/>
      <c r="G41" s="53"/>
      <c r="H41" s="22"/>
      <c r="I41" s="22"/>
    </row>
    <row r="42" spans="1:9" ht="17.25" customHeight="1" x14ac:dyDescent="0.2">
      <c r="A42" s="3"/>
      <c r="B42" s="10" t="s">
        <v>31</v>
      </c>
      <c r="C42" s="3"/>
      <c r="D42" s="1"/>
      <c r="E42" s="16">
        <v>0</v>
      </c>
      <c r="F42" s="25">
        <v>218</v>
      </c>
      <c r="G42" s="53">
        <v>1000</v>
      </c>
      <c r="H42" s="22"/>
      <c r="I42" s="22"/>
    </row>
    <row r="43" spans="1:9" ht="17.25" customHeight="1" x14ac:dyDescent="0.2">
      <c r="A43" s="3"/>
      <c r="B43" s="10" t="s">
        <v>32</v>
      </c>
      <c r="C43" s="3"/>
      <c r="D43" s="1"/>
      <c r="E43" s="16">
        <v>0</v>
      </c>
      <c r="F43" s="25">
        <v>0</v>
      </c>
      <c r="G43" s="53">
        <v>0</v>
      </c>
      <c r="H43" s="22"/>
      <c r="I43" s="22"/>
    </row>
    <row r="44" spans="1:9" ht="17.25" customHeight="1" x14ac:dyDescent="0.2">
      <c r="A44" s="3"/>
      <c r="B44" s="32" t="s">
        <v>33</v>
      </c>
      <c r="C44" s="33"/>
      <c r="D44" s="1"/>
      <c r="E44" s="16">
        <v>0</v>
      </c>
      <c r="F44" s="25">
        <v>0</v>
      </c>
      <c r="G44" s="53">
        <v>0</v>
      </c>
      <c r="H44" s="22"/>
      <c r="I44" s="22"/>
    </row>
    <row r="45" spans="1:9" ht="17.25" customHeight="1" x14ac:dyDescent="0.2">
      <c r="A45" s="3"/>
      <c r="B45" s="8" t="s">
        <v>34</v>
      </c>
      <c r="C45" s="3"/>
      <c r="D45" s="1"/>
      <c r="E45" s="16">
        <v>6711</v>
      </c>
      <c r="F45" s="25">
        <v>4357</v>
      </c>
      <c r="G45" s="53">
        <v>4000</v>
      </c>
      <c r="H45" s="22"/>
      <c r="I45" s="22"/>
    </row>
    <row r="46" spans="1:9" ht="17.25" customHeight="1" x14ac:dyDescent="0.2">
      <c r="A46" s="3"/>
      <c r="B46" s="8" t="s">
        <v>35</v>
      </c>
      <c r="C46" s="3"/>
      <c r="D46" s="1"/>
      <c r="E46" s="16"/>
      <c r="F46" s="25">
        <v>0</v>
      </c>
      <c r="G46" s="53">
        <v>0</v>
      </c>
      <c r="H46" s="22"/>
      <c r="I46" s="22"/>
    </row>
    <row r="47" spans="1:9" ht="17.25" customHeight="1" x14ac:dyDescent="0.2">
      <c r="A47" s="3"/>
      <c r="B47" s="8" t="s">
        <v>36</v>
      </c>
      <c r="C47" s="3"/>
      <c r="D47" s="1"/>
      <c r="E47" s="16">
        <v>42387</v>
      </c>
      <c r="F47" s="25">
        <v>44512</v>
      </c>
      <c r="G47" s="53">
        <v>47000</v>
      </c>
      <c r="H47" s="22"/>
      <c r="I47" s="22"/>
    </row>
    <row r="48" spans="1:9" ht="17.25" customHeight="1" x14ac:dyDescent="0.2">
      <c r="A48" s="3"/>
      <c r="B48" s="8" t="s">
        <v>37</v>
      </c>
      <c r="C48" s="3"/>
      <c r="D48" s="1"/>
      <c r="E48" s="16">
        <v>12000</v>
      </c>
      <c r="F48" s="25">
        <v>8431</v>
      </c>
      <c r="G48" s="53">
        <v>10000</v>
      </c>
      <c r="H48" s="22"/>
      <c r="I48" s="22"/>
    </row>
    <row r="49" spans="1:9" ht="17.25" customHeight="1" x14ac:dyDescent="0.2">
      <c r="A49" s="3"/>
      <c r="B49" s="8" t="s">
        <v>38</v>
      </c>
      <c r="C49" s="3"/>
      <c r="D49" s="1"/>
      <c r="E49" s="16">
        <v>2175</v>
      </c>
      <c r="F49" s="25">
        <v>2169</v>
      </c>
      <c r="G49" s="53">
        <v>2000</v>
      </c>
      <c r="H49" s="22"/>
      <c r="I49" s="22"/>
    </row>
    <row r="50" spans="1:9" ht="17.25" customHeight="1" x14ac:dyDescent="0.2">
      <c r="A50" s="3"/>
      <c r="B50" s="8" t="s">
        <v>39</v>
      </c>
      <c r="C50" s="3"/>
      <c r="D50" s="1"/>
      <c r="E50" s="16">
        <v>293</v>
      </c>
      <c r="F50" s="25">
        <v>307</v>
      </c>
      <c r="G50" s="53">
        <v>400</v>
      </c>
      <c r="H50" s="22"/>
      <c r="I50" s="22"/>
    </row>
    <row r="51" spans="1:9" ht="17.25" customHeight="1" x14ac:dyDescent="0.2">
      <c r="A51" s="3"/>
      <c r="B51" s="4" t="s">
        <v>40</v>
      </c>
      <c r="C51" s="3"/>
      <c r="D51" s="1"/>
      <c r="E51" s="16">
        <f>SUM(E31:E50)</f>
        <v>96414</v>
      </c>
      <c r="F51" s="25">
        <f>SUM(F31:F50)</f>
        <v>92384</v>
      </c>
      <c r="G51" s="53">
        <f>SUM(G31:G50)</f>
        <v>103500</v>
      </c>
      <c r="H51" s="22"/>
      <c r="I51" s="22"/>
    </row>
    <row r="52" spans="1:9" ht="17.25" customHeight="1" x14ac:dyDescent="0.2">
      <c r="A52" s="3"/>
      <c r="B52" s="4"/>
      <c r="C52" s="3"/>
      <c r="D52" s="1"/>
      <c r="E52" s="16"/>
      <c r="F52" s="25"/>
      <c r="G52" s="54"/>
      <c r="H52" s="22"/>
      <c r="I52" s="22"/>
    </row>
    <row r="53" spans="1:9" ht="17.25" customHeight="1" x14ac:dyDescent="0.2">
      <c r="A53" s="3"/>
      <c r="B53" s="41" t="s">
        <v>102</v>
      </c>
      <c r="C53" s="3"/>
      <c r="D53" s="1"/>
      <c r="E53" s="21">
        <v>2020</v>
      </c>
      <c r="F53" s="34">
        <v>2021</v>
      </c>
      <c r="G53" s="49">
        <v>2022</v>
      </c>
      <c r="H53" s="22"/>
      <c r="I53" s="22"/>
    </row>
    <row r="54" spans="1:9" ht="17.25" customHeight="1" x14ac:dyDescent="0.2">
      <c r="A54" s="3"/>
      <c r="B54" s="7" t="s">
        <v>41</v>
      </c>
      <c r="C54" s="3"/>
      <c r="D54" s="1"/>
      <c r="E54" s="15" t="s">
        <v>90</v>
      </c>
      <c r="F54" s="25" t="s">
        <v>90</v>
      </c>
      <c r="G54" s="50" t="s">
        <v>91</v>
      </c>
      <c r="H54" s="22"/>
      <c r="I54" s="22"/>
    </row>
    <row r="55" spans="1:9" ht="17.25" customHeight="1" x14ac:dyDescent="0.2">
      <c r="A55" s="3"/>
      <c r="B55" s="8" t="s">
        <v>42</v>
      </c>
      <c r="C55" s="3"/>
      <c r="D55" s="1"/>
      <c r="E55" s="16">
        <v>3701</v>
      </c>
      <c r="F55" s="25">
        <v>1712</v>
      </c>
      <c r="G55" s="53">
        <v>3000</v>
      </c>
      <c r="H55" s="22"/>
      <c r="I55" s="22"/>
    </row>
    <row r="56" spans="1:9" ht="17.25" customHeight="1" x14ac:dyDescent="0.2">
      <c r="A56" s="3"/>
      <c r="B56" s="8" t="s">
        <v>43</v>
      </c>
      <c r="C56" s="3"/>
      <c r="D56" s="1"/>
      <c r="E56" s="16">
        <v>750</v>
      </c>
      <c r="F56" s="25">
        <v>2815</v>
      </c>
      <c r="G56" s="53">
        <v>3000</v>
      </c>
      <c r="H56" s="22"/>
      <c r="I56" s="22"/>
    </row>
    <row r="57" spans="1:9" ht="17.25" customHeight="1" x14ac:dyDescent="0.2">
      <c r="A57" s="3"/>
      <c r="B57" s="8" t="s">
        <v>44</v>
      </c>
      <c r="C57" s="3"/>
      <c r="D57" s="1"/>
      <c r="E57" s="16">
        <v>1566</v>
      </c>
      <c r="F57" s="25">
        <v>3223</v>
      </c>
      <c r="G57" s="53">
        <v>4000</v>
      </c>
      <c r="H57" s="22"/>
      <c r="I57" s="22"/>
    </row>
    <row r="58" spans="1:9" ht="17.25" customHeight="1" x14ac:dyDescent="0.2">
      <c r="A58" s="3"/>
      <c r="B58" s="8" t="s">
        <v>36</v>
      </c>
      <c r="C58" s="3"/>
      <c r="D58" s="1"/>
      <c r="E58" s="16">
        <v>106373</v>
      </c>
      <c r="F58" s="62">
        <v>135716</v>
      </c>
      <c r="G58" s="53">
        <v>110000</v>
      </c>
      <c r="H58" s="22"/>
      <c r="I58" s="22"/>
    </row>
    <row r="59" spans="1:9" ht="17.25" customHeight="1" x14ac:dyDescent="0.2">
      <c r="A59" s="3"/>
      <c r="B59" s="8" t="s">
        <v>37</v>
      </c>
      <c r="C59" s="3"/>
      <c r="D59" s="1"/>
      <c r="E59" s="16">
        <v>27000</v>
      </c>
      <c r="F59" s="62">
        <v>10536</v>
      </c>
      <c r="G59" s="53">
        <v>11250</v>
      </c>
      <c r="H59" s="22"/>
      <c r="I59" s="22"/>
    </row>
    <row r="60" spans="1:9" ht="17.25" customHeight="1" x14ac:dyDescent="0.2">
      <c r="A60" s="3"/>
      <c r="B60" s="8" t="s">
        <v>45</v>
      </c>
      <c r="C60" s="3"/>
      <c r="D60" s="1"/>
      <c r="E60" s="16">
        <v>14804</v>
      </c>
      <c r="F60" s="25">
        <v>17193</v>
      </c>
      <c r="G60" s="53">
        <v>20000</v>
      </c>
      <c r="H60" s="22"/>
      <c r="I60" s="22"/>
    </row>
    <row r="61" spans="1:9" ht="17.25" customHeight="1" x14ac:dyDescent="0.2">
      <c r="A61" s="3"/>
      <c r="B61" s="8" t="s">
        <v>46</v>
      </c>
      <c r="C61" s="3"/>
      <c r="D61" s="1"/>
      <c r="E61" s="16">
        <v>1420</v>
      </c>
      <c r="F61" s="25">
        <v>1464</v>
      </c>
      <c r="G61" s="53">
        <v>2000</v>
      </c>
      <c r="H61" s="22"/>
      <c r="I61" s="22"/>
    </row>
    <row r="62" spans="1:9" ht="17.25" customHeight="1" x14ac:dyDescent="0.2">
      <c r="A62" s="3"/>
      <c r="B62" s="8" t="s">
        <v>47</v>
      </c>
      <c r="C62" s="3"/>
      <c r="D62" s="1"/>
      <c r="E62" s="16"/>
      <c r="F62" s="25"/>
      <c r="G62" s="53"/>
      <c r="H62" s="22"/>
      <c r="I62" s="22"/>
    </row>
    <row r="63" spans="1:9" ht="17.25" customHeight="1" x14ac:dyDescent="0.2">
      <c r="A63" s="3"/>
      <c r="B63" s="10" t="s">
        <v>48</v>
      </c>
      <c r="C63" s="3"/>
      <c r="D63" s="1"/>
      <c r="E63" s="16">
        <v>18087</v>
      </c>
      <c r="F63" s="25">
        <v>20394</v>
      </c>
      <c r="G63" s="53">
        <v>21000</v>
      </c>
      <c r="H63" s="22"/>
      <c r="I63" s="22"/>
    </row>
    <row r="64" spans="1:9" ht="17.25" customHeight="1" x14ac:dyDescent="0.2">
      <c r="A64" s="3"/>
      <c r="B64" s="10" t="s">
        <v>49</v>
      </c>
      <c r="C64" s="3"/>
      <c r="D64" s="1"/>
      <c r="E64" s="16">
        <v>466</v>
      </c>
      <c r="F64" s="25">
        <v>1623</v>
      </c>
      <c r="G64" s="53">
        <v>1800</v>
      </c>
      <c r="H64" s="22"/>
      <c r="I64" s="22"/>
    </row>
    <row r="65" spans="1:9" ht="17.25" customHeight="1" x14ac:dyDescent="0.2">
      <c r="A65" s="3"/>
      <c r="B65" s="10" t="s">
        <v>50</v>
      </c>
      <c r="C65" s="3"/>
      <c r="D65" s="1"/>
      <c r="E65" s="16">
        <v>1780</v>
      </c>
      <c r="F65" s="25">
        <v>1443</v>
      </c>
      <c r="G65" s="53">
        <v>2000</v>
      </c>
      <c r="H65" s="22"/>
      <c r="I65" s="22"/>
    </row>
    <row r="66" spans="1:9" ht="17.25" customHeight="1" x14ac:dyDescent="0.2">
      <c r="A66" s="3"/>
      <c r="B66" s="8" t="s">
        <v>51</v>
      </c>
      <c r="C66" s="3"/>
      <c r="D66" s="1"/>
      <c r="E66" s="16">
        <v>740</v>
      </c>
      <c r="F66" s="25"/>
      <c r="G66" s="53"/>
      <c r="H66" s="22"/>
      <c r="I66" s="22" t="s">
        <v>99</v>
      </c>
    </row>
    <row r="67" spans="1:9" ht="17.25" customHeight="1" x14ac:dyDescent="0.2">
      <c r="A67" s="3"/>
      <c r="B67" s="8" t="s">
        <v>52</v>
      </c>
      <c r="C67" s="3"/>
      <c r="D67" s="1"/>
      <c r="E67" s="16"/>
      <c r="F67" s="25"/>
      <c r="G67" s="53"/>
      <c r="H67" s="22"/>
      <c r="I67" s="22"/>
    </row>
    <row r="68" spans="1:9" ht="17.25" customHeight="1" x14ac:dyDescent="0.2">
      <c r="A68" s="3"/>
      <c r="B68" s="10" t="s">
        <v>53</v>
      </c>
      <c r="C68" s="3"/>
      <c r="D68" s="1"/>
      <c r="E68" s="16">
        <v>3899</v>
      </c>
      <c r="F68" s="25">
        <v>5994</v>
      </c>
      <c r="G68" s="53">
        <v>5000</v>
      </c>
      <c r="H68" s="22"/>
      <c r="I68" s="22"/>
    </row>
    <row r="69" spans="1:9" ht="17.25" customHeight="1" x14ac:dyDescent="0.2">
      <c r="A69" s="3"/>
      <c r="B69" s="10" t="s">
        <v>54</v>
      </c>
      <c r="C69" s="3"/>
      <c r="D69" s="1"/>
      <c r="E69" s="16">
        <v>327</v>
      </c>
      <c r="F69" s="25">
        <v>25</v>
      </c>
      <c r="G69" s="53">
        <v>50</v>
      </c>
      <c r="H69" s="22"/>
      <c r="I69" s="22"/>
    </row>
    <row r="70" spans="1:9" ht="17.25" customHeight="1" x14ac:dyDescent="0.2">
      <c r="A70" s="3"/>
      <c r="B70" s="10" t="s">
        <v>55</v>
      </c>
      <c r="C70" s="3"/>
      <c r="D70" s="1"/>
      <c r="E70" s="16">
        <v>5054</v>
      </c>
      <c r="F70" s="25">
        <v>19131</v>
      </c>
      <c r="G70" s="53">
        <v>10000</v>
      </c>
      <c r="H70" s="22"/>
      <c r="I70" s="22"/>
    </row>
    <row r="71" spans="1:9" ht="17.25" customHeight="1" x14ac:dyDescent="0.2">
      <c r="A71" s="3"/>
      <c r="B71" s="8" t="s">
        <v>56</v>
      </c>
      <c r="C71" s="3"/>
      <c r="D71" s="1"/>
      <c r="E71" s="16">
        <v>5642</v>
      </c>
      <c r="F71" s="25">
        <v>13451</v>
      </c>
      <c r="G71" s="53">
        <v>14000</v>
      </c>
      <c r="H71" s="22"/>
      <c r="I71" s="22"/>
    </row>
    <row r="72" spans="1:9" ht="17.25" customHeight="1" x14ac:dyDescent="0.2">
      <c r="A72" s="3"/>
      <c r="B72" s="8" t="s">
        <v>57</v>
      </c>
      <c r="C72" s="3"/>
      <c r="D72" s="1"/>
      <c r="E72" s="16">
        <v>1102</v>
      </c>
      <c r="F72" s="25">
        <v>602</v>
      </c>
      <c r="G72" s="53">
        <v>625</v>
      </c>
      <c r="H72" s="22"/>
      <c r="I72" s="22"/>
    </row>
    <row r="73" spans="1:9" ht="17.25" customHeight="1" x14ac:dyDescent="0.2">
      <c r="A73" s="3"/>
      <c r="B73" s="8" t="s">
        <v>58</v>
      </c>
      <c r="C73" s="3"/>
      <c r="D73" s="1"/>
      <c r="E73" s="16">
        <v>0</v>
      </c>
      <c r="F73" s="25">
        <v>0</v>
      </c>
      <c r="G73" s="53">
        <v>0</v>
      </c>
      <c r="H73" s="22"/>
      <c r="I73" s="22"/>
    </row>
    <row r="74" spans="1:9" ht="17.25" customHeight="1" x14ac:dyDescent="0.2">
      <c r="A74" s="3"/>
      <c r="B74" s="9" t="s">
        <v>59</v>
      </c>
      <c r="C74" s="3"/>
      <c r="D74" s="1"/>
      <c r="E74" s="16">
        <v>61259</v>
      </c>
      <c r="F74" s="25">
        <v>107995</v>
      </c>
      <c r="G74" s="53">
        <v>120000</v>
      </c>
      <c r="H74" s="22"/>
      <c r="I74" s="22"/>
    </row>
    <row r="75" spans="1:9" ht="17.25" customHeight="1" x14ac:dyDescent="0.2">
      <c r="A75" s="3"/>
      <c r="B75" s="8" t="s">
        <v>60</v>
      </c>
      <c r="C75" s="3"/>
      <c r="D75" s="1"/>
      <c r="E75" s="16">
        <v>5650</v>
      </c>
      <c r="F75" s="25">
        <v>3863</v>
      </c>
      <c r="G75" s="53">
        <v>5000</v>
      </c>
      <c r="H75" s="22"/>
      <c r="I75" s="22"/>
    </row>
    <row r="76" spans="1:9" ht="19.5" customHeight="1" x14ac:dyDescent="0.2">
      <c r="A76" s="3"/>
      <c r="B76" s="4" t="s">
        <v>61</v>
      </c>
      <c r="C76" s="3"/>
      <c r="D76" s="1"/>
      <c r="E76" s="16">
        <f>SUM(E55:E75)</f>
        <v>259620</v>
      </c>
      <c r="F76" s="25">
        <f>SUM(F55:F75)</f>
        <v>347180</v>
      </c>
      <c r="G76" s="53">
        <f>SUM(G55:G75)</f>
        <v>332725</v>
      </c>
      <c r="H76" s="22"/>
      <c r="I76" s="22"/>
    </row>
    <row r="77" spans="1:9" ht="19.5" customHeight="1" x14ac:dyDescent="0.2">
      <c r="A77" s="3"/>
      <c r="B77" s="4"/>
      <c r="C77" s="3"/>
      <c r="D77" s="1"/>
      <c r="E77" s="16"/>
      <c r="F77" s="25"/>
      <c r="G77" s="54"/>
      <c r="H77" s="22"/>
      <c r="I77" s="22"/>
    </row>
    <row r="78" spans="1:9" ht="19.5" customHeight="1" x14ac:dyDescent="0.2">
      <c r="A78" s="3"/>
      <c r="B78" s="41" t="s">
        <v>103</v>
      </c>
      <c r="C78" s="3"/>
      <c r="D78" s="1"/>
      <c r="E78" s="16"/>
      <c r="F78" s="25"/>
      <c r="G78" s="54"/>
      <c r="H78" s="22"/>
      <c r="I78" s="22"/>
    </row>
    <row r="79" spans="1:9" ht="17.25" customHeight="1" x14ac:dyDescent="0.2">
      <c r="A79" s="3"/>
      <c r="B79" s="7" t="s">
        <v>62</v>
      </c>
      <c r="C79" s="3"/>
      <c r="D79" s="1"/>
      <c r="E79" s="21">
        <v>2020</v>
      </c>
      <c r="F79" s="34">
        <v>2021</v>
      </c>
      <c r="G79" s="49">
        <v>2022</v>
      </c>
      <c r="H79" s="22"/>
      <c r="I79" s="22"/>
    </row>
    <row r="80" spans="1:9" ht="17.25" customHeight="1" x14ac:dyDescent="0.2">
      <c r="A80" s="3"/>
      <c r="B80" s="3"/>
      <c r="C80" s="3"/>
      <c r="D80" s="1"/>
      <c r="E80" s="15" t="s">
        <v>98</v>
      </c>
      <c r="F80" s="25" t="s">
        <v>98</v>
      </c>
      <c r="G80" s="50" t="s">
        <v>91</v>
      </c>
      <c r="H80" s="22"/>
      <c r="I80" s="22"/>
    </row>
    <row r="81" spans="1:9" ht="8.25" customHeight="1" x14ac:dyDescent="0.2">
      <c r="A81" s="3"/>
      <c r="B81" s="3"/>
      <c r="C81" s="3"/>
      <c r="D81" s="1"/>
      <c r="E81" s="16"/>
      <c r="F81" s="25"/>
      <c r="G81" s="54"/>
      <c r="H81" s="22"/>
      <c r="I81" s="22"/>
    </row>
    <row r="82" spans="1:9" ht="17.25" customHeight="1" x14ac:dyDescent="0.2">
      <c r="A82" s="3"/>
      <c r="B82" s="5" t="s">
        <v>63</v>
      </c>
      <c r="C82" s="3"/>
      <c r="D82" s="1"/>
      <c r="E82" s="16"/>
      <c r="F82" s="25"/>
      <c r="G82" s="54"/>
      <c r="H82" s="22"/>
      <c r="I82" s="22"/>
    </row>
    <row r="83" spans="1:9" ht="17.25" customHeight="1" x14ac:dyDescent="0.2">
      <c r="A83" s="3"/>
      <c r="B83" s="9" t="s">
        <v>64</v>
      </c>
      <c r="C83" s="3"/>
      <c r="D83" s="1"/>
      <c r="E83" s="16"/>
      <c r="F83" s="25"/>
      <c r="G83" s="54"/>
      <c r="H83" s="22"/>
      <c r="I83" s="22"/>
    </row>
    <row r="84" spans="1:9" ht="17.25" customHeight="1" x14ac:dyDescent="0.2">
      <c r="A84" s="3"/>
      <c r="B84" s="9" t="s">
        <v>65</v>
      </c>
      <c r="C84" s="3"/>
      <c r="D84" s="1"/>
      <c r="E84" s="16">
        <v>0</v>
      </c>
      <c r="F84" s="25"/>
      <c r="G84" s="54"/>
      <c r="H84" s="22"/>
      <c r="I84" s="22"/>
    </row>
    <row r="85" spans="1:9" ht="17.25" customHeight="1" x14ac:dyDescent="0.2">
      <c r="A85" s="3"/>
      <c r="B85" s="9" t="s">
        <v>66</v>
      </c>
      <c r="C85" s="3"/>
      <c r="D85" s="1"/>
      <c r="E85" s="16"/>
      <c r="F85" s="25"/>
      <c r="G85" s="54"/>
      <c r="H85" s="22"/>
      <c r="I85" s="22"/>
    </row>
    <row r="86" spans="1:9" ht="17.25" customHeight="1" x14ac:dyDescent="0.2">
      <c r="A86" s="3"/>
      <c r="B86" s="9" t="s">
        <v>67</v>
      </c>
      <c r="C86" s="3"/>
      <c r="D86" s="1"/>
      <c r="E86" s="16"/>
      <c r="F86" s="25"/>
      <c r="G86" s="54"/>
      <c r="H86" s="22"/>
      <c r="I86" s="22"/>
    </row>
    <row r="87" spans="1:9" ht="17.25" customHeight="1" x14ac:dyDescent="0.2">
      <c r="A87" s="3"/>
      <c r="B87" s="9" t="s">
        <v>68</v>
      </c>
      <c r="C87" s="3"/>
      <c r="D87" s="1"/>
      <c r="E87" s="16">
        <v>0</v>
      </c>
      <c r="F87" s="25">
        <v>30738</v>
      </c>
      <c r="G87" s="53">
        <v>15000</v>
      </c>
      <c r="H87" s="22"/>
      <c r="I87" s="22"/>
    </row>
    <row r="88" spans="1:9" ht="17.25" customHeight="1" x14ac:dyDescent="0.2">
      <c r="A88" s="3"/>
      <c r="B88" s="9" t="s">
        <v>69</v>
      </c>
      <c r="C88" s="3"/>
      <c r="D88" s="1"/>
      <c r="E88" s="16">
        <v>0</v>
      </c>
      <c r="F88" s="25">
        <v>126925</v>
      </c>
      <c r="G88" s="55">
        <v>20000</v>
      </c>
      <c r="H88" s="22"/>
      <c r="I88" s="22"/>
    </row>
    <row r="89" spans="1:9" ht="17.25" customHeight="1" x14ac:dyDescent="0.2">
      <c r="A89" s="3"/>
      <c r="B89" s="9" t="s">
        <v>70</v>
      </c>
      <c r="C89" s="3"/>
      <c r="D89" s="1"/>
      <c r="E89" s="16">
        <v>0</v>
      </c>
      <c r="F89" s="25"/>
      <c r="G89" s="54"/>
      <c r="H89" s="22"/>
      <c r="I89" s="22"/>
    </row>
    <row r="90" spans="1:9" ht="17.25" customHeight="1" x14ac:dyDescent="0.2">
      <c r="A90" s="3"/>
      <c r="B90" s="9" t="s">
        <v>71</v>
      </c>
      <c r="C90" s="3"/>
      <c r="D90" s="1"/>
      <c r="E90" s="16"/>
      <c r="F90" s="25"/>
      <c r="G90" s="54"/>
      <c r="H90" s="22"/>
      <c r="I90" s="22"/>
    </row>
    <row r="91" spans="1:9" ht="17.25" customHeight="1" x14ac:dyDescent="0.2">
      <c r="A91" s="3"/>
      <c r="B91" s="9" t="s">
        <v>72</v>
      </c>
      <c r="C91" s="3"/>
      <c r="D91" s="1"/>
      <c r="E91" s="16"/>
      <c r="F91" s="25"/>
      <c r="G91" s="54"/>
      <c r="H91" s="22"/>
      <c r="I91" s="22"/>
    </row>
    <row r="92" spans="1:9" ht="17.25" customHeight="1" x14ac:dyDescent="0.2">
      <c r="A92" s="3"/>
      <c r="B92" s="4" t="s">
        <v>73</v>
      </c>
      <c r="C92" s="3"/>
      <c r="D92" s="1"/>
      <c r="E92" s="16"/>
      <c r="F92" s="25">
        <f>SUM(F86:F91)</f>
        <v>157663</v>
      </c>
      <c r="G92" s="53">
        <f>SUM(G83:G91)</f>
        <v>35000</v>
      </c>
      <c r="H92" s="22"/>
      <c r="I92" s="22"/>
    </row>
    <row r="93" spans="1:9" ht="18" customHeight="1" x14ac:dyDescent="0.2">
      <c r="A93" s="3"/>
      <c r="B93" s="3"/>
      <c r="C93" s="3"/>
      <c r="D93" s="1"/>
      <c r="E93" s="16"/>
      <c r="F93" s="25"/>
      <c r="G93" s="54"/>
      <c r="H93" s="22"/>
      <c r="I93" s="22"/>
    </row>
    <row r="94" spans="1:9" ht="17.25" customHeight="1" x14ac:dyDescent="0.2">
      <c r="A94" s="11"/>
      <c r="B94" s="24" t="s">
        <v>104</v>
      </c>
      <c r="C94" s="11"/>
      <c r="D94" s="35"/>
      <c r="E94" s="21">
        <v>2020</v>
      </c>
      <c r="F94" s="34">
        <v>2021</v>
      </c>
      <c r="G94" s="49">
        <v>2022</v>
      </c>
      <c r="H94" s="22"/>
      <c r="I94" s="22"/>
    </row>
    <row r="95" spans="1:9" ht="17.25" customHeight="1" x14ac:dyDescent="0.2">
      <c r="A95" s="46"/>
      <c r="B95" s="42" t="s">
        <v>74</v>
      </c>
      <c r="C95" s="43"/>
      <c r="D95" s="43"/>
      <c r="E95" s="15" t="s">
        <v>90</v>
      </c>
      <c r="F95" s="25" t="s">
        <v>90</v>
      </c>
      <c r="G95" s="50" t="s">
        <v>91</v>
      </c>
      <c r="H95" s="22"/>
      <c r="I95" s="22"/>
    </row>
    <row r="96" spans="1:9" ht="17.25" customHeight="1" x14ac:dyDescent="0.2">
      <c r="A96" s="46"/>
      <c r="B96" s="44" t="s">
        <v>75</v>
      </c>
      <c r="C96" s="43"/>
      <c r="D96" s="43"/>
      <c r="E96" s="16"/>
      <c r="F96" s="25"/>
      <c r="G96" s="54"/>
      <c r="H96" s="22"/>
      <c r="I96" s="22"/>
    </row>
    <row r="97" spans="1:10" ht="17.25" customHeight="1" x14ac:dyDescent="0.2">
      <c r="A97" s="46"/>
      <c r="B97" s="44" t="s">
        <v>76</v>
      </c>
      <c r="C97" s="43"/>
      <c r="D97" s="43"/>
      <c r="E97" s="16"/>
      <c r="F97" s="25"/>
      <c r="G97" s="54"/>
      <c r="H97" s="22"/>
      <c r="I97" s="22"/>
    </row>
    <row r="98" spans="1:10" ht="17.25" customHeight="1" x14ac:dyDescent="0.2">
      <c r="A98" s="46"/>
      <c r="B98" s="44" t="s">
        <v>77</v>
      </c>
      <c r="C98" s="43"/>
      <c r="D98" s="43"/>
      <c r="E98" s="16"/>
      <c r="F98" s="25"/>
      <c r="G98" s="54"/>
      <c r="H98" s="22"/>
      <c r="I98" s="22"/>
    </row>
    <row r="99" spans="1:10" ht="17.25" customHeight="1" x14ac:dyDescent="0.2">
      <c r="A99" s="46"/>
      <c r="B99" s="44" t="s">
        <v>78</v>
      </c>
      <c r="C99" s="43"/>
      <c r="D99" s="43"/>
      <c r="E99" s="16">
        <v>8617</v>
      </c>
      <c r="F99" s="16">
        <v>8617</v>
      </c>
      <c r="G99" s="56">
        <v>8617</v>
      </c>
      <c r="H99" s="22"/>
      <c r="I99" s="22"/>
    </row>
    <row r="100" spans="1:10" ht="17.25" customHeight="1" x14ac:dyDescent="0.2">
      <c r="A100" s="46"/>
      <c r="B100" s="44" t="s">
        <v>79</v>
      </c>
      <c r="C100" s="43"/>
      <c r="D100" s="43"/>
      <c r="E100" s="16">
        <v>52628</v>
      </c>
      <c r="F100" s="16">
        <v>52628</v>
      </c>
      <c r="G100" s="56">
        <v>52628</v>
      </c>
      <c r="H100" s="22"/>
      <c r="I100" s="22"/>
    </row>
    <row r="101" spans="1:10" ht="17.25" customHeight="1" x14ac:dyDescent="0.2">
      <c r="A101" s="46"/>
      <c r="B101" s="44" t="s">
        <v>80</v>
      </c>
      <c r="C101" s="43"/>
      <c r="D101" s="43"/>
      <c r="E101" s="16">
        <v>162600</v>
      </c>
      <c r="F101" s="16">
        <v>162600</v>
      </c>
      <c r="G101" s="56">
        <v>162600</v>
      </c>
      <c r="H101" s="22"/>
      <c r="I101" s="22"/>
    </row>
    <row r="102" spans="1:10" ht="19.5" customHeight="1" x14ac:dyDescent="0.2">
      <c r="A102" s="46"/>
      <c r="B102" s="47" t="s">
        <v>95</v>
      </c>
      <c r="C102" s="43"/>
      <c r="D102" s="43"/>
      <c r="E102" s="16">
        <v>223845</v>
      </c>
      <c r="F102" s="16">
        <f>SUM(F99:F101)</f>
        <v>223845</v>
      </c>
      <c r="G102" s="57">
        <f>SUM(G99:G101)</f>
        <v>223845</v>
      </c>
      <c r="H102" s="22"/>
      <c r="I102" s="22"/>
    </row>
    <row r="103" spans="1:10" ht="13.5" customHeight="1" x14ac:dyDescent="0.2">
      <c r="A103" s="6"/>
      <c r="B103" s="6"/>
      <c r="C103" s="6"/>
      <c r="D103" s="48"/>
      <c r="E103" s="16"/>
      <c r="F103" s="25"/>
      <c r="G103" s="53"/>
      <c r="H103" s="22"/>
      <c r="I103" s="22"/>
    </row>
    <row r="104" spans="1:10" ht="17.25" customHeight="1" x14ac:dyDescent="0.2">
      <c r="A104" s="3"/>
      <c r="B104" s="19" t="s">
        <v>92</v>
      </c>
      <c r="C104" s="3"/>
      <c r="D104" s="1"/>
      <c r="E104" s="16">
        <v>223845</v>
      </c>
      <c r="F104" s="25">
        <f>SUM(F102)</f>
        <v>223845</v>
      </c>
      <c r="G104" s="53">
        <f>SUM(G102)</f>
        <v>223845</v>
      </c>
      <c r="H104" s="22"/>
      <c r="I104" s="22"/>
      <c r="J104" s="59"/>
    </row>
    <row r="105" spans="1:10" ht="14.45" customHeight="1" x14ac:dyDescent="0.2">
      <c r="A105" s="3"/>
      <c r="B105" s="3"/>
      <c r="C105" s="3"/>
      <c r="D105" s="1"/>
      <c r="E105" s="16"/>
      <c r="F105" s="25"/>
      <c r="G105" s="54"/>
      <c r="H105" s="22"/>
      <c r="I105" s="22"/>
    </row>
    <row r="106" spans="1:10" ht="13.5" customHeight="1" x14ac:dyDescent="0.2">
      <c r="A106" s="3"/>
      <c r="B106" s="20" t="s">
        <v>94</v>
      </c>
      <c r="C106" s="3"/>
      <c r="D106" s="1"/>
      <c r="E106" s="15">
        <f>E104+E92+E76+E51</f>
        <v>579879</v>
      </c>
      <c r="F106" s="25">
        <f>F104+F92+F76+F51</f>
        <v>821072</v>
      </c>
      <c r="G106" s="54">
        <f>G104+G92+G76+G51</f>
        <v>695070</v>
      </c>
      <c r="H106" s="22"/>
      <c r="I106" s="22"/>
    </row>
    <row r="107" spans="1:10" ht="17.25" customHeight="1" x14ac:dyDescent="0.2">
      <c r="A107" s="3"/>
      <c r="B107" s="20" t="s">
        <v>93</v>
      </c>
      <c r="C107" s="3"/>
      <c r="D107" s="1"/>
      <c r="E107" s="16"/>
      <c r="F107" s="25"/>
      <c r="G107" s="54"/>
      <c r="H107" s="22"/>
      <c r="I107" s="22"/>
    </row>
    <row r="108" spans="1:10" ht="17.25" customHeight="1" x14ac:dyDescent="0.2">
      <c r="A108" s="3"/>
      <c r="B108" s="7"/>
      <c r="C108" s="3"/>
      <c r="D108" s="1"/>
      <c r="E108" s="16"/>
      <c r="F108" s="25"/>
      <c r="G108" s="54"/>
      <c r="H108" s="22"/>
      <c r="I108" s="22"/>
    </row>
    <row r="109" spans="1:10" ht="17.25" customHeight="1" x14ac:dyDescent="0.2">
      <c r="A109" s="3"/>
      <c r="B109" s="7" t="s">
        <v>81</v>
      </c>
      <c r="C109" s="3"/>
      <c r="D109" s="1"/>
      <c r="E109" s="16">
        <v>636447</v>
      </c>
      <c r="F109" s="25">
        <f>F26</f>
        <v>847106</v>
      </c>
      <c r="G109" s="53">
        <f>G26</f>
        <v>695070</v>
      </c>
      <c r="H109" s="22"/>
      <c r="I109" s="22"/>
    </row>
    <row r="110" spans="1:10" ht="17.25" hidden="1" customHeight="1" x14ac:dyDescent="0.2">
      <c r="A110" s="3"/>
      <c r="B110" s="7" t="s">
        <v>82</v>
      </c>
      <c r="C110" s="3"/>
      <c r="D110" s="1"/>
      <c r="E110" s="16"/>
      <c r="F110" s="25"/>
      <c r="G110" s="54"/>
      <c r="H110" s="22"/>
      <c r="I110" s="22"/>
    </row>
    <row r="111" spans="1:10" ht="17.25" hidden="1" customHeight="1" x14ac:dyDescent="0.2">
      <c r="A111" s="3"/>
      <c r="B111" s="5" t="s">
        <v>83</v>
      </c>
      <c r="C111" s="3"/>
      <c r="D111" s="1"/>
      <c r="E111" s="16"/>
      <c r="F111" s="25"/>
      <c r="G111" s="54"/>
      <c r="H111" s="22"/>
      <c r="I111" s="22"/>
    </row>
    <row r="112" spans="1:10" ht="17.25" hidden="1" customHeight="1" x14ac:dyDescent="0.2">
      <c r="A112" s="3"/>
      <c r="B112" s="5" t="s">
        <v>84</v>
      </c>
      <c r="C112" s="3"/>
      <c r="D112" s="1"/>
      <c r="E112" s="16"/>
      <c r="F112" s="25"/>
      <c r="G112" s="54"/>
      <c r="H112" s="22"/>
      <c r="I112" s="22"/>
    </row>
    <row r="113" spans="1:9" ht="17.25" hidden="1" customHeight="1" x14ac:dyDescent="0.2">
      <c r="A113" s="3"/>
      <c r="B113" s="28" t="s">
        <v>85</v>
      </c>
      <c r="C113" s="29"/>
      <c r="D113" s="29"/>
      <c r="E113" s="16"/>
      <c r="F113" s="25"/>
      <c r="G113" s="54"/>
      <c r="H113" s="22"/>
      <c r="I113" s="22"/>
    </row>
    <row r="114" spans="1:9" ht="17.25" hidden="1" customHeight="1" x14ac:dyDescent="0.2">
      <c r="A114" s="3"/>
      <c r="B114" s="5" t="s">
        <v>86</v>
      </c>
      <c r="C114" s="3"/>
      <c r="D114" s="1"/>
      <c r="E114" s="16"/>
      <c r="F114" s="25"/>
      <c r="G114" s="54"/>
      <c r="H114" s="22"/>
      <c r="I114" s="22"/>
    </row>
    <row r="115" spans="1:9" ht="17.25" customHeight="1" x14ac:dyDescent="0.2">
      <c r="A115" s="3"/>
      <c r="B115" s="7" t="s">
        <v>87</v>
      </c>
      <c r="C115" s="3"/>
      <c r="D115" s="1"/>
      <c r="E115" s="16">
        <v>579879</v>
      </c>
      <c r="F115" s="25">
        <f>F51+F76+F92+F104</f>
        <v>821072</v>
      </c>
      <c r="G115" s="54">
        <f>G51+G76+G92+G104</f>
        <v>695070</v>
      </c>
      <c r="H115" s="22"/>
      <c r="I115" s="22"/>
    </row>
    <row r="116" spans="1:9" ht="15.75" customHeight="1" x14ac:dyDescent="0.2">
      <c r="A116" s="3"/>
      <c r="B116" s="3"/>
      <c r="C116" s="3"/>
      <c r="D116" s="1"/>
      <c r="E116" s="16"/>
      <c r="F116" s="25"/>
      <c r="G116" s="49"/>
      <c r="H116" s="22"/>
      <c r="I116" s="22"/>
    </row>
    <row r="117" spans="1:9" ht="14.45" customHeight="1" x14ac:dyDescent="0.2">
      <c r="A117" s="3"/>
      <c r="B117" s="3"/>
      <c r="C117" s="3"/>
      <c r="D117" s="1"/>
      <c r="E117" s="16"/>
      <c r="F117" s="25"/>
      <c r="G117" s="49"/>
    </row>
    <row r="118" spans="1:9" ht="17.25" customHeight="1" x14ac:dyDescent="0.2">
      <c r="A118" s="3"/>
      <c r="B118" s="63" t="s">
        <v>88</v>
      </c>
      <c r="C118" s="64"/>
      <c r="D118" s="64"/>
      <c r="E118" s="16"/>
      <c r="F118" s="25"/>
      <c r="G118" s="58">
        <f>G109-G115</f>
        <v>0</v>
      </c>
    </row>
    <row r="119" spans="1:9" ht="17.25" customHeight="1" x14ac:dyDescent="0.2">
      <c r="A119" s="3"/>
      <c r="B119" s="7" t="s">
        <v>89</v>
      </c>
      <c r="C119" s="3"/>
      <c r="D119" s="1"/>
      <c r="E119" s="16">
        <f>E109-E115</f>
        <v>56568</v>
      </c>
      <c r="F119" s="25">
        <f>F109-F115</f>
        <v>26034</v>
      </c>
      <c r="G119" s="49"/>
    </row>
    <row r="120" spans="1:9" ht="15.75" customHeight="1" thickBot="1" x14ac:dyDescent="0.25">
      <c r="A120" s="11"/>
      <c r="B120" s="11"/>
      <c r="C120" s="11"/>
      <c r="D120" s="11"/>
    </row>
    <row r="121" spans="1:9" ht="17.25" customHeight="1" x14ac:dyDescent="0.2">
      <c r="A121" s="38"/>
      <c r="B121" s="69" t="s">
        <v>109</v>
      </c>
      <c r="C121" s="69"/>
      <c r="D121" s="69"/>
      <c r="E121" s="69"/>
      <c r="F121" s="69"/>
      <c r="G121" s="70"/>
    </row>
    <row r="122" spans="1:9" ht="17.25" customHeight="1" thickBot="1" x14ac:dyDescent="0.25">
      <c r="A122" s="39"/>
      <c r="B122" s="71" t="s">
        <v>108</v>
      </c>
      <c r="C122" s="71"/>
      <c r="D122" s="71"/>
      <c r="E122" s="71"/>
      <c r="F122" s="71"/>
      <c r="G122" s="72"/>
    </row>
    <row r="123" spans="1:9" ht="17.25" customHeight="1" x14ac:dyDescent="0.2">
      <c r="A123" s="37"/>
    </row>
    <row r="124" spans="1:9" ht="17.25" customHeight="1" x14ac:dyDescent="0.2">
      <c r="A124" s="36"/>
      <c r="B124" s="68"/>
      <c r="C124" s="68"/>
      <c r="D124" s="68"/>
      <c r="E124" s="68"/>
      <c r="F124" s="68"/>
      <c r="G124" s="68"/>
    </row>
    <row r="125" spans="1:9" ht="15.75" customHeight="1" x14ac:dyDescent="0.2">
      <c r="B125" s="67"/>
      <c r="C125" s="67"/>
      <c r="D125" s="67"/>
      <c r="E125" s="67"/>
    </row>
    <row r="126" spans="1:9" ht="15.75" customHeight="1" x14ac:dyDescent="0.2">
      <c r="B126" s="67"/>
      <c r="C126" s="67"/>
      <c r="D126" s="67"/>
      <c r="E126" s="67"/>
    </row>
    <row r="127" spans="1:9" ht="15.75" customHeight="1" x14ac:dyDescent="0.2">
      <c r="B127" s="67"/>
      <c r="C127" s="67"/>
      <c r="D127" s="67"/>
      <c r="E127" s="67"/>
    </row>
  </sheetData>
  <mergeCells count="9">
    <mergeCell ref="B125:E125"/>
    <mergeCell ref="B126:E126"/>
    <mergeCell ref="B127:E127"/>
    <mergeCell ref="B121:G121"/>
    <mergeCell ref="B122:G122"/>
    <mergeCell ref="B124:G124"/>
    <mergeCell ref="B118:D118"/>
    <mergeCell ref="B1:B2"/>
    <mergeCell ref="B26:D26"/>
  </mergeCells>
  <printOptions gridLines="1"/>
  <pageMargins left="0" right="0" top="0.5" bottom="0.5" header="0.55000000000000004" footer="0.5500000000000000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223424</dc:creator>
  <cp:lastModifiedBy>Gabriele Benson</cp:lastModifiedBy>
  <cp:lastPrinted>2023-02-26T17:38:41Z</cp:lastPrinted>
  <dcterms:created xsi:type="dcterms:W3CDTF">2019-09-25T17:35:04Z</dcterms:created>
  <dcterms:modified xsi:type="dcterms:W3CDTF">2023-02-26T17:39:37Z</dcterms:modified>
</cp:coreProperties>
</file>